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490" windowHeight="7665" activeTab="1"/>
  </bookViews>
  <sheets>
    <sheet name="Proposta 1" sheetId="1" r:id="rId1"/>
    <sheet name="Proposta 2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2"/>
  <c r="G6"/>
  <c r="G12"/>
  <c r="G8"/>
  <c r="G9"/>
  <c r="G10"/>
  <c r="G11"/>
  <c r="G7"/>
  <c r="E11"/>
  <c r="E10"/>
  <c r="E9"/>
  <c r="E8"/>
  <c r="E12"/>
  <c r="E6"/>
  <c r="E5"/>
  <c r="E7"/>
  <c r="H9" l="1"/>
  <c r="J9" s="1"/>
  <c r="H5"/>
  <c r="J5" s="1"/>
  <c r="H6"/>
  <c r="J6" s="1"/>
  <c r="H7"/>
  <c r="J7" s="1"/>
  <c r="H8"/>
  <c r="J8" s="1"/>
  <c r="H11"/>
  <c r="J11" s="1"/>
  <c r="H12"/>
  <c r="J12" s="1"/>
  <c r="H10"/>
  <c r="J10" s="1"/>
  <c r="M6" i="1"/>
  <c r="M7"/>
  <c r="M8"/>
  <c r="M9"/>
  <c r="M10"/>
  <c r="M11"/>
  <c r="M12"/>
  <c r="M13"/>
  <c r="M14"/>
  <c r="M15"/>
  <c r="M16"/>
  <c r="M17"/>
  <c r="M18"/>
  <c r="M19"/>
  <c r="M20"/>
  <c r="M5"/>
  <c r="L6"/>
  <c r="L7"/>
  <c r="L8"/>
  <c r="L9"/>
  <c r="L10"/>
  <c r="L11"/>
  <c r="L12"/>
  <c r="L13"/>
  <c r="L14"/>
  <c r="L15"/>
  <c r="L16"/>
  <c r="L17"/>
  <c r="L18"/>
  <c r="L19"/>
  <c r="L20"/>
  <c r="L5"/>
  <c r="J6"/>
  <c r="J7"/>
  <c r="J8"/>
  <c r="J9"/>
  <c r="J10"/>
  <c r="J11"/>
  <c r="J12"/>
  <c r="J13"/>
  <c r="J14"/>
  <c r="J15"/>
  <c r="J16"/>
  <c r="J17"/>
  <c r="J18"/>
  <c r="J19"/>
  <c r="J20"/>
  <c r="J5"/>
  <c r="K6"/>
  <c r="K7"/>
  <c r="K8"/>
  <c r="K9"/>
  <c r="K10"/>
  <c r="K11"/>
  <c r="K12"/>
  <c r="K13"/>
  <c r="K14"/>
  <c r="K15"/>
  <c r="K16"/>
  <c r="K17"/>
  <c r="K18"/>
  <c r="K19"/>
  <c r="K20"/>
  <c r="K5"/>
  <c r="H6"/>
  <c r="H7"/>
  <c r="H8"/>
  <c r="H9"/>
  <c r="H10"/>
  <c r="H11"/>
  <c r="H12"/>
  <c r="H13"/>
  <c r="H14"/>
  <c r="H15"/>
  <c r="H16"/>
  <c r="H17"/>
  <c r="I17" s="1"/>
  <c r="H18"/>
  <c r="H19"/>
  <c r="H20"/>
  <c r="H5"/>
  <c r="I5" s="1"/>
  <c r="E6"/>
  <c r="E7"/>
  <c r="E8"/>
  <c r="E9"/>
  <c r="E10"/>
  <c r="E11"/>
  <c r="E12"/>
  <c r="E13"/>
  <c r="E14"/>
  <c r="E15"/>
  <c r="E16"/>
  <c r="E17"/>
  <c r="E18"/>
  <c r="E19"/>
  <c r="E20"/>
  <c r="E5"/>
  <c r="I10" i="2" l="1"/>
  <c r="K10" s="1"/>
  <c r="I12"/>
  <c r="K12" s="1"/>
  <c r="I6"/>
  <c r="K6" s="1"/>
  <c r="I5"/>
  <c r="K5" s="1"/>
  <c r="I9"/>
  <c r="K9" s="1"/>
  <c r="I11"/>
  <c r="K11" s="1"/>
  <c r="I7"/>
  <c r="K7" s="1"/>
  <c r="I8"/>
  <c r="K8" s="1"/>
  <c r="I16" i="1"/>
  <c r="I8"/>
  <c r="I19"/>
  <c r="I15"/>
  <c r="I11"/>
  <c r="I7"/>
  <c r="I13"/>
  <c r="I9"/>
  <c r="I20"/>
  <c r="I12"/>
  <c r="I18"/>
  <c r="I14"/>
  <c r="I10"/>
  <c r="I6"/>
  <c r="L6" i="2" l="1"/>
  <c r="L10"/>
  <c r="L11"/>
  <c r="L8"/>
  <c r="L9"/>
  <c r="L12"/>
  <c r="L7"/>
  <c r="L5"/>
</calcChain>
</file>

<file path=xl/sharedStrings.xml><?xml version="1.0" encoding="utf-8"?>
<sst xmlns="http://schemas.openxmlformats.org/spreadsheetml/2006/main" count="58" uniqueCount="40">
  <si>
    <t>Aluno 1</t>
  </si>
  <si>
    <t>Aluno 2</t>
  </si>
  <si>
    <t>Aluno 3</t>
  </si>
  <si>
    <t>Aluno 4</t>
  </si>
  <si>
    <t>Aluno 5</t>
  </si>
  <si>
    <t>Aluno 6</t>
  </si>
  <si>
    <t>Aluno 7</t>
  </si>
  <si>
    <t>Aluno 8</t>
  </si>
  <si>
    <t>Aluno 9</t>
  </si>
  <si>
    <t>Aluno 10</t>
  </si>
  <si>
    <t>Aluno 11</t>
  </si>
  <si>
    <t>Aluno 12</t>
  </si>
  <si>
    <t>Aluno 13</t>
  </si>
  <si>
    <t>Aluno 14</t>
  </si>
  <si>
    <t>Aluno 15</t>
  </si>
  <si>
    <t>Aluno 16</t>
  </si>
  <si>
    <t>Produção</t>
  </si>
  <si>
    <t>Candidatos</t>
  </si>
  <si>
    <t>Razão</t>
  </si>
  <si>
    <t>Processo Seletivo</t>
  </si>
  <si>
    <t>Posição</t>
  </si>
  <si>
    <t>Classificação</t>
  </si>
  <si>
    <t>Ingressante</t>
  </si>
  <si>
    <t>Sim</t>
  </si>
  <si>
    <t>Não</t>
  </si>
  <si>
    <t>Nota PS</t>
  </si>
  <si>
    <t>Nota Geral</t>
  </si>
  <si>
    <t>Nota Ingressante</t>
  </si>
  <si>
    <t>Nota Não Ingressante</t>
  </si>
  <si>
    <t>Invertida</t>
  </si>
  <si>
    <t>MOAN</t>
  </si>
  <si>
    <t>MARIANA</t>
  </si>
  <si>
    <t>RANI</t>
  </si>
  <si>
    <t>BRUNA</t>
  </si>
  <si>
    <t>NELMARA</t>
  </si>
  <si>
    <t>SAMUEL</t>
  </si>
  <si>
    <t>TACIANA</t>
  </si>
  <si>
    <t>LIDYA</t>
  </si>
  <si>
    <t>SIM</t>
  </si>
  <si>
    <t>RESULTADOS DAS BOLSAS DE DOUTORADO - MARÇO 2019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</si>
</sst>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0"/>
  <sheetViews>
    <sheetView zoomScaleNormal="100" workbookViewId="0">
      <selection activeCell="J5" sqref="J5"/>
    </sheetView>
  </sheetViews>
  <sheetFormatPr defaultColWidth="10.875" defaultRowHeight="20.100000000000001" customHeight="1"/>
  <cols>
    <col min="1" max="1" width="4.125" style="1" customWidth="1"/>
    <col min="2" max="2" width="31.625" style="1" customWidth="1"/>
    <col min="3" max="3" width="11.875" style="2" customWidth="1"/>
    <col min="4" max="13" width="10.875" style="2"/>
    <col min="14" max="16384" width="10.875" style="1"/>
  </cols>
  <sheetData>
    <row r="2" spans="2:13" ht="20.100000000000001" customHeight="1">
      <c r="B2" s="9"/>
      <c r="C2" s="10"/>
      <c r="D2" s="18" t="s">
        <v>16</v>
      </c>
      <c r="E2" s="18"/>
      <c r="F2" s="18" t="s">
        <v>19</v>
      </c>
      <c r="G2" s="18"/>
      <c r="H2" s="18"/>
      <c r="I2" s="18"/>
      <c r="J2" s="20" t="s">
        <v>27</v>
      </c>
      <c r="K2" s="20" t="s">
        <v>28</v>
      </c>
      <c r="L2" s="20" t="s">
        <v>26</v>
      </c>
      <c r="M2" s="18" t="s">
        <v>21</v>
      </c>
    </row>
    <row r="3" spans="2:13" ht="24" customHeight="1">
      <c r="B3" s="4"/>
      <c r="C3" s="5"/>
      <c r="D3" s="19"/>
      <c r="E3" s="19"/>
      <c r="F3" s="8" t="s">
        <v>20</v>
      </c>
      <c r="G3" s="7" t="s">
        <v>17</v>
      </c>
      <c r="H3" s="7" t="s">
        <v>18</v>
      </c>
      <c r="I3" s="7" t="s">
        <v>25</v>
      </c>
      <c r="J3" s="21"/>
      <c r="K3" s="21"/>
      <c r="L3" s="21"/>
      <c r="M3" s="23"/>
    </row>
    <row r="4" spans="2:13" ht="20.100000000000001" customHeight="1">
      <c r="B4" s="6"/>
      <c r="C4" s="7" t="s">
        <v>22</v>
      </c>
      <c r="D4" s="12">
        <v>4</v>
      </c>
      <c r="E4" s="7">
        <v>6</v>
      </c>
      <c r="F4" s="8"/>
      <c r="G4" s="7">
        <v>6</v>
      </c>
      <c r="H4" s="7">
        <v>4</v>
      </c>
      <c r="I4" s="7"/>
      <c r="J4" s="22"/>
      <c r="K4" s="22"/>
      <c r="L4" s="22"/>
      <c r="M4" s="19"/>
    </row>
    <row r="5" spans="2:13" ht="20.100000000000001" customHeight="1">
      <c r="B5" s="1" t="s">
        <v>0</v>
      </c>
      <c r="C5" s="2" t="s">
        <v>23</v>
      </c>
      <c r="D5" s="2">
        <v>35</v>
      </c>
      <c r="E5" s="3">
        <f>D5/(MAX(D$5:D$100))*100</f>
        <v>38.888888888888893</v>
      </c>
      <c r="F5" s="2">
        <v>2</v>
      </c>
      <c r="G5" s="2">
        <v>6</v>
      </c>
      <c r="H5" s="3">
        <f>G5/F5</f>
        <v>3</v>
      </c>
      <c r="I5" s="3">
        <f>H5/(MAX(H$5:H$100))*100</f>
        <v>33.333333333333329</v>
      </c>
      <c r="J5" s="3">
        <f>((E5*$D$4)+(I5*$G$4))/($D$4+$G$4)</f>
        <v>35.555555555555557</v>
      </c>
      <c r="K5" s="3">
        <f>((E5*$E$4)+(I5*$H$4))/($E$4+$H$4)</f>
        <v>36.666666666666671</v>
      </c>
      <c r="L5" s="3">
        <f>IF(C5="Sim",J5,K5)</f>
        <v>35.555555555555557</v>
      </c>
      <c r="M5" s="2">
        <f>RANK(L5,L:L)</f>
        <v>11</v>
      </c>
    </row>
    <row r="6" spans="2:13" ht="20.100000000000001" customHeight="1">
      <c r="B6" s="1" t="s">
        <v>1</v>
      </c>
      <c r="C6" s="2" t="s">
        <v>23</v>
      </c>
      <c r="D6" s="2">
        <v>48</v>
      </c>
      <c r="E6" s="3">
        <f t="shared" ref="E6:E20" si="0">D6/(MAX(D$5:D$100))*100</f>
        <v>53.333333333333336</v>
      </c>
      <c r="F6" s="2">
        <v>4</v>
      </c>
      <c r="G6" s="2">
        <v>15</v>
      </c>
      <c r="H6" s="3">
        <f t="shared" ref="H6:H20" si="1">G6/F6</f>
        <v>3.75</v>
      </c>
      <c r="I6" s="3">
        <f t="shared" ref="I6:I20" si="2">H6/(MAX(H$5:H$100))*100</f>
        <v>41.666666666666671</v>
      </c>
      <c r="J6" s="3">
        <f t="shared" ref="J6:J20" si="3">((E6*$D$4)+(I6*$G$4))/($D$4+$G$4)</f>
        <v>46.333333333333336</v>
      </c>
      <c r="K6" s="3">
        <f t="shared" ref="K6:K20" si="4">((E6*$E$4)+(I6*$H$4))/($E$4+$H$4)</f>
        <v>48.666666666666671</v>
      </c>
      <c r="L6" s="3">
        <f t="shared" ref="L6:L20" si="5">IF(C6="Sim",J6,K6)</f>
        <v>46.333333333333336</v>
      </c>
      <c r="M6" s="2">
        <f t="shared" ref="M6:M20" si="6">RANK(L6,L:L)</f>
        <v>4</v>
      </c>
    </row>
    <row r="7" spans="2:13" ht="20.100000000000001" customHeight="1">
      <c r="B7" s="1" t="s">
        <v>2</v>
      </c>
      <c r="C7" s="2" t="s">
        <v>24</v>
      </c>
      <c r="D7" s="2">
        <v>12</v>
      </c>
      <c r="E7" s="3">
        <f t="shared" si="0"/>
        <v>13.333333333333334</v>
      </c>
      <c r="F7" s="2">
        <v>4</v>
      </c>
      <c r="G7" s="2">
        <v>15</v>
      </c>
      <c r="H7" s="3">
        <f t="shared" si="1"/>
        <v>3.75</v>
      </c>
      <c r="I7" s="3">
        <f t="shared" si="2"/>
        <v>41.666666666666671</v>
      </c>
      <c r="J7" s="3">
        <f t="shared" si="3"/>
        <v>30.333333333333336</v>
      </c>
      <c r="K7" s="3">
        <f t="shared" si="4"/>
        <v>24.666666666666668</v>
      </c>
      <c r="L7" s="3">
        <f t="shared" si="5"/>
        <v>24.666666666666668</v>
      </c>
      <c r="M7" s="2">
        <f t="shared" si="6"/>
        <v>16</v>
      </c>
    </row>
    <row r="8" spans="2:13" ht="20.100000000000001" customHeight="1">
      <c r="B8" s="1" t="s">
        <v>3</v>
      </c>
      <c r="C8" s="2" t="s">
        <v>24</v>
      </c>
      <c r="D8" s="2">
        <v>34</v>
      </c>
      <c r="E8" s="3">
        <f t="shared" si="0"/>
        <v>37.777777777777779</v>
      </c>
      <c r="F8" s="2">
        <v>3</v>
      </c>
      <c r="G8" s="2">
        <v>10</v>
      </c>
      <c r="H8" s="3">
        <f t="shared" si="1"/>
        <v>3.3333333333333335</v>
      </c>
      <c r="I8" s="3">
        <f t="shared" si="2"/>
        <v>37.037037037037038</v>
      </c>
      <c r="J8" s="3">
        <f t="shared" si="3"/>
        <v>37.333333333333336</v>
      </c>
      <c r="K8" s="3">
        <f t="shared" si="4"/>
        <v>37.481481481481481</v>
      </c>
      <c r="L8" s="3">
        <f t="shared" si="5"/>
        <v>37.481481481481481</v>
      </c>
      <c r="M8" s="2">
        <f t="shared" si="6"/>
        <v>9</v>
      </c>
    </row>
    <row r="9" spans="2:13" ht="20.100000000000001" customHeight="1">
      <c r="B9" s="1" t="s">
        <v>4</v>
      </c>
      <c r="D9" s="2">
        <v>23</v>
      </c>
      <c r="E9" s="3">
        <f t="shared" si="0"/>
        <v>25.555555555555554</v>
      </c>
      <c r="F9" s="2">
        <v>2</v>
      </c>
      <c r="G9" s="2">
        <v>12</v>
      </c>
      <c r="H9" s="3">
        <f t="shared" si="1"/>
        <v>6</v>
      </c>
      <c r="I9" s="3">
        <f t="shared" si="2"/>
        <v>66.666666666666657</v>
      </c>
      <c r="J9" s="3">
        <f t="shared" si="3"/>
        <v>50.222222222222214</v>
      </c>
      <c r="K9" s="3">
        <f t="shared" si="4"/>
        <v>41.999999999999993</v>
      </c>
      <c r="L9" s="3">
        <f t="shared" si="5"/>
        <v>41.999999999999993</v>
      </c>
      <c r="M9" s="2">
        <f t="shared" si="6"/>
        <v>7</v>
      </c>
    </row>
    <row r="10" spans="2:13" ht="20.100000000000001" customHeight="1">
      <c r="B10" s="1" t="s">
        <v>5</v>
      </c>
      <c r="D10" s="2">
        <v>89</v>
      </c>
      <c r="E10" s="3">
        <f t="shared" si="0"/>
        <v>98.888888888888886</v>
      </c>
      <c r="F10" s="2">
        <v>6</v>
      </c>
      <c r="G10" s="2">
        <v>6</v>
      </c>
      <c r="H10" s="3">
        <f t="shared" si="1"/>
        <v>1</v>
      </c>
      <c r="I10" s="3">
        <f t="shared" si="2"/>
        <v>11.111111111111111</v>
      </c>
      <c r="J10" s="3">
        <f t="shared" si="3"/>
        <v>46.222222222222214</v>
      </c>
      <c r="K10" s="3">
        <f t="shared" si="4"/>
        <v>63.777777777777771</v>
      </c>
      <c r="L10" s="3">
        <f t="shared" si="5"/>
        <v>63.777777777777771</v>
      </c>
      <c r="M10" s="2">
        <f t="shared" si="6"/>
        <v>3</v>
      </c>
    </row>
    <row r="11" spans="2:13" ht="20.100000000000001" customHeight="1">
      <c r="B11" s="1" t="s">
        <v>6</v>
      </c>
      <c r="D11" s="2">
        <v>56</v>
      </c>
      <c r="E11" s="3">
        <f t="shared" si="0"/>
        <v>62.222222222222221</v>
      </c>
      <c r="F11" s="2">
        <v>7</v>
      </c>
      <c r="G11" s="2">
        <v>8</v>
      </c>
      <c r="H11" s="3">
        <f t="shared" si="1"/>
        <v>1.1428571428571428</v>
      </c>
      <c r="I11" s="3">
        <f t="shared" si="2"/>
        <v>12.698412698412698</v>
      </c>
      <c r="J11" s="3">
        <f t="shared" si="3"/>
        <v>32.507936507936506</v>
      </c>
      <c r="K11" s="3">
        <f t="shared" si="4"/>
        <v>42.412698412698411</v>
      </c>
      <c r="L11" s="3">
        <f t="shared" si="5"/>
        <v>42.412698412698411</v>
      </c>
      <c r="M11" s="2">
        <f t="shared" si="6"/>
        <v>6</v>
      </c>
    </row>
    <row r="12" spans="2:13" ht="20.100000000000001" customHeight="1">
      <c r="B12" s="1" t="s">
        <v>7</v>
      </c>
      <c r="D12" s="2">
        <v>45</v>
      </c>
      <c r="E12" s="3">
        <f t="shared" si="0"/>
        <v>50</v>
      </c>
      <c r="F12" s="2">
        <v>5</v>
      </c>
      <c r="G12" s="2">
        <v>7</v>
      </c>
      <c r="H12" s="3">
        <f t="shared" si="1"/>
        <v>1.4</v>
      </c>
      <c r="I12" s="3">
        <f t="shared" si="2"/>
        <v>15.555555555555555</v>
      </c>
      <c r="J12" s="3">
        <f t="shared" si="3"/>
        <v>29.333333333333332</v>
      </c>
      <c r="K12" s="3">
        <f t="shared" si="4"/>
        <v>36.222222222222221</v>
      </c>
      <c r="L12" s="3">
        <f t="shared" si="5"/>
        <v>36.222222222222221</v>
      </c>
      <c r="M12" s="2">
        <f t="shared" si="6"/>
        <v>10</v>
      </c>
    </row>
    <row r="13" spans="2:13" ht="20.100000000000001" customHeight="1">
      <c r="B13" s="1" t="s">
        <v>8</v>
      </c>
      <c r="D13" s="2">
        <v>32</v>
      </c>
      <c r="E13" s="3">
        <f t="shared" si="0"/>
        <v>35.555555555555557</v>
      </c>
      <c r="F13" s="2">
        <v>4</v>
      </c>
      <c r="G13" s="2">
        <v>9</v>
      </c>
      <c r="H13" s="3">
        <f t="shared" si="1"/>
        <v>2.25</v>
      </c>
      <c r="I13" s="3">
        <f t="shared" si="2"/>
        <v>25</v>
      </c>
      <c r="J13" s="3">
        <f t="shared" si="3"/>
        <v>29.222222222222221</v>
      </c>
      <c r="K13" s="3">
        <f t="shared" si="4"/>
        <v>31.333333333333336</v>
      </c>
      <c r="L13" s="3">
        <f t="shared" si="5"/>
        <v>31.333333333333336</v>
      </c>
      <c r="M13" s="2">
        <f t="shared" si="6"/>
        <v>12</v>
      </c>
    </row>
    <row r="14" spans="2:13" ht="20.100000000000001" customHeight="1">
      <c r="B14" s="1" t="s">
        <v>9</v>
      </c>
      <c r="D14" s="2">
        <v>90</v>
      </c>
      <c r="E14" s="3">
        <f t="shared" si="0"/>
        <v>100</v>
      </c>
      <c r="F14" s="2">
        <v>3</v>
      </c>
      <c r="G14" s="2">
        <v>13</v>
      </c>
      <c r="H14" s="3">
        <f t="shared" si="1"/>
        <v>4.333333333333333</v>
      </c>
      <c r="I14" s="3">
        <f t="shared" si="2"/>
        <v>48.148148148148145</v>
      </c>
      <c r="J14" s="3">
        <f t="shared" si="3"/>
        <v>68.888888888888886</v>
      </c>
      <c r="K14" s="3">
        <f t="shared" si="4"/>
        <v>79.259259259259267</v>
      </c>
      <c r="L14" s="3">
        <f t="shared" si="5"/>
        <v>79.259259259259267</v>
      </c>
      <c r="M14" s="2">
        <f t="shared" si="6"/>
        <v>2</v>
      </c>
    </row>
    <row r="15" spans="2:13" ht="20.100000000000001" customHeight="1">
      <c r="B15" s="1" t="s">
        <v>10</v>
      </c>
      <c r="D15" s="2">
        <v>21</v>
      </c>
      <c r="E15" s="3">
        <f t="shared" si="0"/>
        <v>23.333333333333332</v>
      </c>
      <c r="F15" s="2">
        <v>4</v>
      </c>
      <c r="G15" s="2">
        <v>12</v>
      </c>
      <c r="H15" s="3">
        <f t="shared" si="1"/>
        <v>3</v>
      </c>
      <c r="I15" s="3">
        <f t="shared" si="2"/>
        <v>33.333333333333329</v>
      </c>
      <c r="J15" s="3">
        <f t="shared" si="3"/>
        <v>29.333333333333332</v>
      </c>
      <c r="K15" s="3">
        <f t="shared" si="4"/>
        <v>27.333333333333332</v>
      </c>
      <c r="L15" s="3">
        <f t="shared" si="5"/>
        <v>27.333333333333332</v>
      </c>
      <c r="M15" s="2">
        <f t="shared" si="6"/>
        <v>14</v>
      </c>
    </row>
    <row r="16" spans="2:13" ht="20.100000000000001" customHeight="1">
      <c r="B16" s="1" t="s">
        <v>11</v>
      </c>
      <c r="D16" s="2">
        <v>34</v>
      </c>
      <c r="E16" s="3">
        <f t="shared" si="0"/>
        <v>37.777777777777779</v>
      </c>
      <c r="F16" s="2">
        <v>8</v>
      </c>
      <c r="G16" s="2">
        <v>10</v>
      </c>
      <c r="H16" s="3">
        <f t="shared" si="1"/>
        <v>1.25</v>
      </c>
      <c r="I16" s="3">
        <f t="shared" si="2"/>
        <v>13.888888888888889</v>
      </c>
      <c r="J16" s="3">
        <f t="shared" si="3"/>
        <v>23.444444444444446</v>
      </c>
      <c r="K16" s="3">
        <f t="shared" si="4"/>
        <v>28.222222222222221</v>
      </c>
      <c r="L16" s="3">
        <f t="shared" si="5"/>
        <v>28.222222222222221</v>
      </c>
      <c r="M16" s="2">
        <f t="shared" si="6"/>
        <v>13</v>
      </c>
    </row>
    <row r="17" spans="2:13" ht="20.100000000000001" customHeight="1">
      <c r="B17" s="1" t="s">
        <v>12</v>
      </c>
      <c r="D17" s="2">
        <v>56</v>
      </c>
      <c r="E17" s="3">
        <f t="shared" si="0"/>
        <v>62.222222222222221</v>
      </c>
      <c r="F17" s="2">
        <v>9</v>
      </c>
      <c r="G17" s="2">
        <v>11</v>
      </c>
      <c r="H17" s="3">
        <f t="shared" si="1"/>
        <v>1.2222222222222223</v>
      </c>
      <c r="I17" s="3">
        <f t="shared" si="2"/>
        <v>13.580246913580249</v>
      </c>
      <c r="J17" s="3">
        <f t="shared" si="3"/>
        <v>33.037037037037038</v>
      </c>
      <c r="K17" s="3">
        <f t="shared" si="4"/>
        <v>42.76543209876543</v>
      </c>
      <c r="L17" s="3">
        <f t="shared" si="5"/>
        <v>42.76543209876543</v>
      </c>
      <c r="M17" s="2">
        <f t="shared" si="6"/>
        <v>5</v>
      </c>
    </row>
    <row r="18" spans="2:13" ht="20.100000000000001" customHeight="1">
      <c r="B18" s="1" t="s">
        <v>13</v>
      </c>
      <c r="D18" s="2">
        <v>78</v>
      </c>
      <c r="E18" s="3">
        <f t="shared" si="0"/>
        <v>86.666666666666671</v>
      </c>
      <c r="F18" s="2">
        <v>1</v>
      </c>
      <c r="G18" s="2">
        <v>9</v>
      </c>
      <c r="H18" s="3">
        <f t="shared" si="1"/>
        <v>9</v>
      </c>
      <c r="I18" s="3">
        <f t="shared" si="2"/>
        <v>100</v>
      </c>
      <c r="J18" s="3">
        <f t="shared" si="3"/>
        <v>94.666666666666671</v>
      </c>
      <c r="K18" s="3">
        <f t="shared" si="4"/>
        <v>92</v>
      </c>
      <c r="L18" s="3">
        <f t="shared" si="5"/>
        <v>92</v>
      </c>
      <c r="M18" s="2">
        <f t="shared" si="6"/>
        <v>1</v>
      </c>
    </row>
    <row r="19" spans="2:13" ht="20.100000000000001" customHeight="1">
      <c r="B19" s="1" t="s">
        <v>14</v>
      </c>
      <c r="D19" s="2">
        <v>34</v>
      </c>
      <c r="E19" s="3">
        <f t="shared" si="0"/>
        <v>37.777777777777779</v>
      </c>
      <c r="F19" s="2">
        <v>2</v>
      </c>
      <c r="G19" s="2">
        <v>7</v>
      </c>
      <c r="H19" s="3">
        <f t="shared" si="1"/>
        <v>3.5</v>
      </c>
      <c r="I19" s="3">
        <f t="shared" si="2"/>
        <v>38.888888888888893</v>
      </c>
      <c r="J19" s="3">
        <f t="shared" si="3"/>
        <v>38.444444444444443</v>
      </c>
      <c r="K19" s="3">
        <f t="shared" si="4"/>
        <v>38.222222222222229</v>
      </c>
      <c r="L19" s="3">
        <f t="shared" si="5"/>
        <v>38.222222222222229</v>
      </c>
      <c r="M19" s="2">
        <f t="shared" si="6"/>
        <v>8</v>
      </c>
    </row>
    <row r="20" spans="2:13" ht="20.100000000000001" customHeight="1">
      <c r="B20" s="1" t="s">
        <v>15</v>
      </c>
      <c r="D20" s="2">
        <v>20</v>
      </c>
      <c r="E20" s="3">
        <f t="shared" si="0"/>
        <v>22.222222222222221</v>
      </c>
      <c r="F20" s="2">
        <v>3</v>
      </c>
      <c r="G20" s="2">
        <v>8</v>
      </c>
      <c r="H20" s="3">
        <f t="shared" si="1"/>
        <v>2.6666666666666665</v>
      </c>
      <c r="I20" s="3">
        <f t="shared" si="2"/>
        <v>29.629629629629626</v>
      </c>
      <c r="J20" s="3">
        <f t="shared" si="3"/>
        <v>26.666666666666664</v>
      </c>
      <c r="K20" s="3">
        <f t="shared" si="4"/>
        <v>25.185185185185183</v>
      </c>
      <c r="L20" s="3">
        <f t="shared" si="5"/>
        <v>25.185185185185183</v>
      </c>
      <c r="M20" s="2">
        <f t="shared" si="6"/>
        <v>15</v>
      </c>
    </row>
  </sheetData>
  <mergeCells count="6">
    <mergeCell ref="D2:E3"/>
    <mergeCell ref="F2:I2"/>
    <mergeCell ref="K2:K4"/>
    <mergeCell ref="M2:M4"/>
    <mergeCell ref="J2:J4"/>
    <mergeCell ref="L2:L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0"/>
  <sheetViews>
    <sheetView tabSelected="1" zoomScaleNormal="100" workbookViewId="0">
      <selection activeCell="H14" sqref="H14"/>
    </sheetView>
  </sheetViews>
  <sheetFormatPr defaultColWidth="10.875" defaultRowHeight="20.100000000000001" customHeight="1"/>
  <cols>
    <col min="1" max="1" width="4.125" style="1" customWidth="1"/>
    <col min="2" max="2" width="9" style="1" bestFit="1" customWidth="1"/>
    <col min="3" max="3" width="11.875" style="2" customWidth="1"/>
    <col min="4" max="12" width="10.875" style="2"/>
    <col min="13" max="16384" width="10.875" style="1"/>
  </cols>
  <sheetData>
    <row r="1" spans="2:12" ht="20.100000000000001" customHeight="1">
      <c r="G1" s="2" t="s">
        <v>39</v>
      </c>
    </row>
    <row r="2" spans="2:12" ht="20.100000000000001" customHeight="1">
      <c r="B2" s="9"/>
      <c r="C2" s="10"/>
      <c r="D2" s="18" t="s">
        <v>16</v>
      </c>
      <c r="E2" s="18"/>
      <c r="F2" s="24" t="s">
        <v>19</v>
      </c>
      <c r="G2" s="24"/>
      <c r="H2" s="24"/>
      <c r="I2" s="20" t="s">
        <v>27</v>
      </c>
      <c r="J2" s="20" t="s">
        <v>28</v>
      </c>
      <c r="K2" s="20" t="s">
        <v>26</v>
      </c>
      <c r="L2" s="18" t="s">
        <v>21</v>
      </c>
    </row>
    <row r="3" spans="2:12" ht="24" customHeight="1">
      <c r="B3" s="4"/>
      <c r="C3" s="5"/>
      <c r="D3" s="19"/>
      <c r="E3" s="19"/>
      <c r="F3" s="13" t="s">
        <v>20</v>
      </c>
      <c r="G3" s="11" t="s">
        <v>29</v>
      </c>
      <c r="H3" s="11" t="s">
        <v>25</v>
      </c>
      <c r="I3" s="21"/>
      <c r="J3" s="21"/>
      <c r="K3" s="21"/>
      <c r="L3" s="23"/>
    </row>
    <row r="4" spans="2:12" ht="20.100000000000001" customHeight="1">
      <c r="B4" s="6"/>
      <c r="C4" s="11" t="s">
        <v>22</v>
      </c>
      <c r="D4" s="12">
        <v>4</v>
      </c>
      <c r="E4" s="11">
        <v>6</v>
      </c>
      <c r="F4" s="13">
        <v>6</v>
      </c>
      <c r="G4" s="11">
        <v>4</v>
      </c>
      <c r="H4" s="11"/>
      <c r="I4" s="22"/>
      <c r="J4" s="22"/>
      <c r="K4" s="22"/>
      <c r="L4" s="19"/>
    </row>
    <row r="5" spans="2:12" ht="20.100000000000001" customHeight="1">
      <c r="B5" s="1" t="s">
        <v>31</v>
      </c>
      <c r="C5" s="16" t="s">
        <v>23</v>
      </c>
      <c r="D5" s="16">
        <v>33</v>
      </c>
      <c r="E5" s="17">
        <f t="shared" ref="E5:E12" si="0">D5/(MAX(D$5:D$100))*100</f>
        <v>100</v>
      </c>
      <c r="F5" s="16">
        <v>1</v>
      </c>
      <c r="G5" s="17">
        <f t="shared" ref="G5:G12" si="1">1/F5</f>
        <v>1</v>
      </c>
      <c r="H5" s="17">
        <f t="shared" ref="H5:H12" si="2">G5/(MAX(G$5:G$100))*100</f>
        <v>100</v>
      </c>
      <c r="I5" s="17">
        <f t="shared" ref="I5:I12" si="3">((E5*$D$4)+(H5*$F$4))/($D$4+$F$4)</f>
        <v>100</v>
      </c>
      <c r="J5" s="17">
        <f t="shared" ref="J5:J12" si="4">((E5*$E$4)+(H5*$G$4))/($E$4+$G$4)</f>
        <v>100</v>
      </c>
      <c r="K5" s="17">
        <f t="shared" ref="K5:K12" si="5">IF(C5="Sim",I5,J5)</f>
        <v>100</v>
      </c>
      <c r="L5" s="16">
        <f t="shared" ref="L5:L12" si="6">RANK(K5,K:K)</f>
        <v>1</v>
      </c>
    </row>
    <row r="6" spans="2:12" ht="20.100000000000001" customHeight="1">
      <c r="B6" s="1" t="s">
        <v>32</v>
      </c>
      <c r="C6" s="16" t="s">
        <v>38</v>
      </c>
      <c r="D6" s="16">
        <v>26</v>
      </c>
      <c r="E6" s="17">
        <f t="shared" si="0"/>
        <v>78.787878787878782</v>
      </c>
      <c r="F6" s="16">
        <v>2</v>
      </c>
      <c r="G6" s="17">
        <f t="shared" si="1"/>
        <v>0.5</v>
      </c>
      <c r="H6" s="17">
        <f t="shared" si="2"/>
        <v>50</v>
      </c>
      <c r="I6" s="17">
        <f t="shared" si="3"/>
        <v>61.515151515151516</v>
      </c>
      <c r="J6" s="17">
        <f t="shared" si="4"/>
        <v>67.27272727272728</v>
      </c>
      <c r="K6" s="17">
        <f t="shared" si="5"/>
        <v>61.515151515151516</v>
      </c>
      <c r="L6" s="16">
        <f t="shared" si="6"/>
        <v>2</v>
      </c>
    </row>
    <row r="7" spans="2:12" ht="20.100000000000001" customHeight="1">
      <c r="B7" s="1" t="s">
        <v>30</v>
      </c>
      <c r="C7" s="16" t="s">
        <v>23</v>
      </c>
      <c r="D7" s="16">
        <v>29</v>
      </c>
      <c r="E7" s="17">
        <f t="shared" si="0"/>
        <v>87.878787878787875</v>
      </c>
      <c r="F7" s="16">
        <v>4</v>
      </c>
      <c r="G7" s="17">
        <f t="shared" si="1"/>
        <v>0.25</v>
      </c>
      <c r="H7" s="17">
        <f t="shared" si="2"/>
        <v>25</v>
      </c>
      <c r="I7" s="17">
        <f t="shared" si="3"/>
        <v>50.151515151515149</v>
      </c>
      <c r="J7" s="17">
        <f t="shared" si="4"/>
        <v>62.727272727272727</v>
      </c>
      <c r="K7" s="17">
        <f t="shared" si="5"/>
        <v>50.151515151515149</v>
      </c>
      <c r="L7" s="16">
        <f t="shared" si="6"/>
        <v>3</v>
      </c>
    </row>
    <row r="8" spans="2:12" ht="20.100000000000001" customHeight="1">
      <c r="B8" s="1" t="s">
        <v>34</v>
      </c>
      <c r="C8" s="16" t="s">
        <v>23</v>
      </c>
      <c r="D8" s="16">
        <v>10</v>
      </c>
      <c r="E8" s="17">
        <f t="shared" si="0"/>
        <v>30.303030303030305</v>
      </c>
      <c r="F8" s="16">
        <v>3</v>
      </c>
      <c r="G8" s="17">
        <f t="shared" si="1"/>
        <v>0.33333333333333331</v>
      </c>
      <c r="H8" s="17">
        <f t="shared" si="2"/>
        <v>33.333333333333329</v>
      </c>
      <c r="I8" s="17">
        <f t="shared" si="3"/>
        <v>32.121212121212118</v>
      </c>
      <c r="J8" s="17">
        <f t="shared" si="4"/>
        <v>31.515151515151512</v>
      </c>
      <c r="K8" s="17">
        <f t="shared" si="5"/>
        <v>32.121212121212118</v>
      </c>
      <c r="L8" s="16">
        <f t="shared" si="6"/>
        <v>4</v>
      </c>
    </row>
    <row r="9" spans="2:12" ht="20.100000000000001" customHeight="1">
      <c r="B9" s="1" t="s">
        <v>35</v>
      </c>
      <c r="C9" s="16" t="s">
        <v>38</v>
      </c>
      <c r="D9" s="16">
        <v>7</v>
      </c>
      <c r="E9" s="17">
        <f t="shared" si="0"/>
        <v>21.212121212121211</v>
      </c>
      <c r="F9" s="16">
        <v>3</v>
      </c>
      <c r="G9" s="17">
        <f t="shared" si="1"/>
        <v>0.33333333333333331</v>
      </c>
      <c r="H9" s="17">
        <f t="shared" si="2"/>
        <v>33.333333333333329</v>
      </c>
      <c r="I9" s="17">
        <f t="shared" si="3"/>
        <v>28.484848484848481</v>
      </c>
      <c r="J9" s="17">
        <f t="shared" si="4"/>
        <v>26.060606060606055</v>
      </c>
      <c r="K9" s="17">
        <f t="shared" si="5"/>
        <v>28.484848484848481</v>
      </c>
      <c r="L9" s="16">
        <f t="shared" si="6"/>
        <v>5</v>
      </c>
    </row>
    <row r="10" spans="2:12" ht="20.100000000000001" customHeight="1">
      <c r="B10" s="1" t="s">
        <v>36</v>
      </c>
      <c r="C10" s="16" t="s">
        <v>38</v>
      </c>
      <c r="D10" s="16">
        <v>18</v>
      </c>
      <c r="E10" s="17">
        <f t="shared" si="0"/>
        <v>54.54545454545454</v>
      </c>
      <c r="F10" s="16">
        <v>10</v>
      </c>
      <c r="G10" s="17">
        <f t="shared" si="1"/>
        <v>0.1</v>
      </c>
      <c r="H10" s="17">
        <f t="shared" si="2"/>
        <v>10</v>
      </c>
      <c r="I10" s="17">
        <f t="shared" si="3"/>
        <v>27.818181818181813</v>
      </c>
      <c r="J10" s="17">
        <f t="shared" si="4"/>
        <v>36.727272727272727</v>
      </c>
      <c r="K10" s="17">
        <f t="shared" si="5"/>
        <v>27.818181818181813</v>
      </c>
      <c r="L10" s="16">
        <f t="shared" si="6"/>
        <v>6</v>
      </c>
    </row>
    <row r="11" spans="2:12" ht="20.100000000000001" customHeight="1">
      <c r="B11" s="1" t="s">
        <v>37</v>
      </c>
      <c r="C11" s="16" t="s">
        <v>23</v>
      </c>
      <c r="D11" s="16">
        <v>15</v>
      </c>
      <c r="E11" s="17">
        <f t="shared" si="0"/>
        <v>45.454545454545453</v>
      </c>
      <c r="F11" s="16">
        <v>7</v>
      </c>
      <c r="G11" s="17">
        <f t="shared" si="1"/>
        <v>0.14285714285714285</v>
      </c>
      <c r="H11" s="17">
        <f t="shared" si="2"/>
        <v>14.285714285714285</v>
      </c>
      <c r="I11" s="17">
        <f t="shared" si="3"/>
        <v>26.753246753246753</v>
      </c>
      <c r="J11" s="17">
        <f t="shared" si="4"/>
        <v>32.987012987012989</v>
      </c>
      <c r="K11" s="17">
        <f t="shared" si="5"/>
        <v>26.753246753246753</v>
      </c>
      <c r="L11" s="16">
        <f t="shared" si="6"/>
        <v>7</v>
      </c>
    </row>
    <row r="12" spans="2:12" ht="20.100000000000001" customHeight="1">
      <c r="B12" s="1" t="s">
        <v>33</v>
      </c>
      <c r="C12" s="16" t="s">
        <v>38</v>
      </c>
      <c r="D12" s="16">
        <v>5</v>
      </c>
      <c r="E12" s="17">
        <f t="shared" si="0"/>
        <v>15.151515151515152</v>
      </c>
      <c r="F12" s="16">
        <v>13</v>
      </c>
      <c r="G12" s="17">
        <f t="shared" si="1"/>
        <v>7.6923076923076927E-2</v>
      </c>
      <c r="H12" s="17">
        <f t="shared" si="2"/>
        <v>7.6923076923076925</v>
      </c>
      <c r="I12" s="17">
        <f t="shared" si="3"/>
        <v>10.675990675990676</v>
      </c>
      <c r="J12" s="17">
        <f t="shared" si="4"/>
        <v>12.167832167832168</v>
      </c>
      <c r="K12" s="17">
        <f t="shared" si="5"/>
        <v>10.675990675990676</v>
      </c>
      <c r="L12" s="16">
        <f t="shared" si="6"/>
        <v>8</v>
      </c>
    </row>
    <row r="13" spans="2:12" ht="20.100000000000001" customHeight="1">
      <c r="C13" s="14"/>
      <c r="D13" s="14"/>
      <c r="E13" s="15"/>
      <c r="F13" s="14"/>
      <c r="G13" s="15"/>
      <c r="H13" s="15"/>
      <c r="I13" s="15"/>
      <c r="J13" s="15"/>
      <c r="K13" s="15"/>
      <c r="L13" s="14"/>
    </row>
    <row r="14" spans="2:12" ht="20.100000000000001" customHeight="1">
      <c r="C14" s="14"/>
      <c r="D14" s="14"/>
      <c r="E14" s="15"/>
      <c r="F14" s="14"/>
      <c r="G14" s="15"/>
      <c r="H14" s="15"/>
      <c r="I14" s="15"/>
      <c r="J14" s="15"/>
      <c r="K14" s="15"/>
      <c r="L14" s="14"/>
    </row>
    <row r="15" spans="2:12" ht="20.100000000000001" customHeight="1">
      <c r="C15" s="14"/>
      <c r="D15" s="14"/>
      <c r="E15" s="15"/>
      <c r="F15" s="14"/>
      <c r="G15" s="15"/>
      <c r="H15" s="15"/>
      <c r="I15" s="15"/>
      <c r="J15" s="15"/>
      <c r="K15" s="15"/>
      <c r="L15" s="14"/>
    </row>
    <row r="16" spans="2:12" ht="20.100000000000001" customHeight="1">
      <c r="C16" s="14"/>
      <c r="D16" s="14"/>
      <c r="E16" s="15"/>
      <c r="F16" s="14"/>
      <c r="G16" s="15"/>
      <c r="H16" s="15"/>
      <c r="I16" s="15"/>
      <c r="J16" s="15"/>
      <c r="K16" s="15"/>
      <c r="L16" s="14"/>
    </row>
    <row r="17" spans="3:12" ht="20.100000000000001" customHeight="1">
      <c r="C17" s="14"/>
      <c r="D17" s="14"/>
      <c r="E17" s="15"/>
      <c r="F17" s="14"/>
      <c r="G17" s="15"/>
      <c r="H17" s="15"/>
      <c r="I17" s="15"/>
      <c r="J17" s="15"/>
      <c r="K17" s="15"/>
      <c r="L17" s="14"/>
    </row>
    <row r="18" spans="3:12" ht="20.100000000000001" customHeight="1">
      <c r="C18" s="14"/>
      <c r="D18" s="14"/>
      <c r="E18" s="15"/>
      <c r="F18" s="14"/>
      <c r="G18" s="15"/>
      <c r="H18" s="15"/>
      <c r="I18" s="15"/>
      <c r="J18" s="15"/>
      <c r="K18" s="15"/>
      <c r="L18" s="14"/>
    </row>
    <row r="19" spans="3:12" ht="20.100000000000001" customHeight="1">
      <c r="C19" s="14"/>
      <c r="D19" s="14"/>
      <c r="E19" s="15"/>
      <c r="F19" s="14"/>
      <c r="G19" s="15"/>
      <c r="H19" s="15"/>
      <c r="I19" s="15"/>
      <c r="J19" s="15"/>
      <c r="K19" s="15"/>
      <c r="L19" s="14"/>
    </row>
    <row r="20" spans="3:12" ht="20.100000000000001" customHeight="1">
      <c r="C20" s="14"/>
      <c r="D20" s="14"/>
      <c r="E20" s="15"/>
      <c r="F20" s="14"/>
      <c r="G20" s="15"/>
      <c r="H20" s="15"/>
      <c r="I20" s="15"/>
      <c r="J20" s="15"/>
      <c r="K20" s="15"/>
      <c r="L20" s="14"/>
    </row>
  </sheetData>
  <sortState ref="B5:L12">
    <sortCondition ref="L5"/>
  </sortState>
  <mergeCells count="6">
    <mergeCell ref="D2:E3"/>
    <mergeCell ref="I2:I4"/>
    <mergeCell ref="J2:J4"/>
    <mergeCell ref="K2:K4"/>
    <mergeCell ref="L2:L4"/>
    <mergeCell ref="F2:H2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Proposta 1</vt:lpstr>
      <vt:lpstr>Proposta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teste</cp:lastModifiedBy>
  <cp:lastPrinted>2019-03-15T13:26:41Z</cp:lastPrinted>
  <dcterms:created xsi:type="dcterms:W3CDTF">2018-12-21T18:00:52Z</dcterms:created>
  <dcterms:modified xsi:type="dcterms:W3CDTF">2019-03-15T13:26:44Z</dcterms:modified>
</cp:coreProperties>
</file>